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ILESV01\Redirect$\HAU3287\Desktop\"/>
    </mc:Choice>
  </mc:AlternateContent>
  <xr:revisionPtr revIDLastSave="0" documentId="13_ncr:1_{BBE64724-51FC-455A-A26A-A9B851569A8B}" xr6:coauthVersionLast="47" xr6:coauthVersionMax="47" xr10:uidLastSave="{00000000-0000-0000-0000-000000000000}"/>
  <bookViews>
    <workbookView xWindow="28680" yWindow="0" windowWidth="29040" windowHeight="15720" tabRatio="852" xr2:uid="{00000000-000D-0000-FFFF-FFFF00000000}"/>
  </bookViews>
  <sheets>
    <sheet name="シート" sheetId="12" r:id="rId1"/>
  </sheets>
  <definedNames>
    <definedName name="_xlnm.Print_Area" localSheetId="0">シート!$A$1:$F$26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2" l="1"/>
  <c r="D19" i="12"/>
  <c r="D14" i="12"/>
  <c r="D9" i="12"/>
  <c r="D11" i="12" s="1"/>
  <c r="D15" i="12" l="1"/>
  <c r="D21" i="12" s="1"/>
  <c r="D25" i="12" s="1"/>
</calcChain>
</file>

<file path=xl/sharedStrings.xml><?xml version="1.0" encoding="utf-8"?>
<sst xmlns="http://schemas.openxmlformats.org/spreadsheetml/2006/main" count="51" uniqueCount="43">
  <si>
    <t>農業機械（作業機）適正規模算出調書</t>
    <rPh sb="0" eb="2">
      <t>ノウギョウ</t>
    </rPh>
    <rPh sb="2" eb="4">
      <t>キカイ</t>
    </rPh>
    <rPh sb="5" eb="8">
      <t>サギョウキ</t>
    </rPh>
    <rPh sb="9" eb="11">
      <t>テキセイ</t>
    </rPh>
    <rPh sb="11" eb="13">
      <t>キボ</t>
    </rPh>
    <rPh sb="13" eb="15">
      <t>サンシュツ</t>
    </rPh>
    <rPh sb="15" eb="17">
      <t>チョウショ</t>
    </rPh>
    <phoneticPr fontId="3"/>
  </si>
  <si>
    <t>作業内容</t>
    <rPh sb="0" eb="2">
      <t>サギョウ</t>
    </rPh>
    <rPh sb="2" eb="4">
      <t>ナイヨウ</t>
    </rPh>
    <phoneticPr fontId="3"/>
  </si>
  <si>
    <t>形式・能力等</t>
    <rPh sb="0" eb="2">
      <t>ケイシキ</t>
    </rPh>
    <rPh sb="3" eb="5">
      <t>ノウリョク</t>
    </rPh>
    <rPh sb="5" eb="6">
      <t>トウ</t>
    </rPh>
    <phoneticPr fontId="3"/>
  </si>
  <si>
    <t>項　　　目</t>
    <rPh sb="0" eb="1">
      <t>コウ</t>
    </rPh>
    <rPh sb="4" eb="5">
      <t>メ</t>
    </rPh>
    <phoneticPr fontId="3"/>
  </si>
  <si>
    <t>適　　　要</t>
    <rPh sb="0" eb="1">
      <t>テキ</t>
    </rPh>
    <rPh sb="4" eb="5">
      <t>ヨウ</t>
    </rPh>
    <phoneticPr fontId="3"/>
  </si>
  <si>
    <t>ほ場作業量</t>
    <rPh sb="1" eb="2">
      <t>ジョウ</t>
    </rPh>
    <rPh sb="2" eb="4">
      <t>サギョウ</t>
    </rPh>
    <rPh sb="4" eb="5">
      <t>リョウ</t>
    </rPh>
    <phoneticPr fontId="3"/>
  </si>
  <si>
    <t>理論作業量</t>
    <rPh sb="0" eb="2">
      <t>リロン</t>
    </rPh>
    <rPh sb="2" eb="4">
      <t>サギョウ</t>
    </rPh>
    <rPh sb="4" eb="5">
      <t>リョウ</t>
    </rPh>
    <phoneticPr fontId="3"/>
  </si>
  <si>
    <t>①作業幅</t>
    <rPh sb="1" eb="3">
      <t>サギョウ</t>
    </rPh>
    <rPh sb="3" eb="4">
      <t>ハバ</t>
    </rPh>
    <phoneticPr fontId="3"/>
  </si>
  <si>
    <t>m</t>
  </si>
  <si>
    <t>②作業速度</t>
    <rPh sb="1" eb="3">
      <t>サギョウ</t>
    </rPh>
    <rPh sb="3" eb="5">
      <t>ソクド</t>
    </rPh>
    <phoneticPr fontId="3"/>
  </si>
  <si>
    <t>km/h</t>
  </si>
  <si>
    <t>③理論作業量　①×②</t>
    <rPh sb="1" eb="3">
      <t>リロン</t>
    </rPh>
    <rPh sb="3" eb="5">
      <t>サギョウ</t>
    </rPh>
    <rPh sb="5" eb="6">
      <t>リョウ</t>
    </rPh>
    <phoneticPr fontId="3"/>
  </si>
  <si>
    <t>ha/h</t>
  </si>
  <si>
    <t>④ほ場作業効率</t>
    <rPh sb="2" eb="3">
      <t>ジョウ</t>
    </rPh>
    <rPh sb="3" eb="5">
      <t>サギョウ</t>
    </rPh>
    <rPh sb="5" eb="7">
      <t>コウリツ</t>
    </rPh>
    <phoneticPr fontId="3"/>
  </si>
  <si>
    <t>%</t>
  </si>
  <si>
    <t>⑤ほ場作業量　③×④</t>
    <rPh sb="2" eb="3">
      <t>ジョウ</t>
    </rPh>
    <rPh sb="3" eb="5">
      <t>サギョウ</t>
    </rPh>
    <rPh sb="5" eb="6">
      <t>リョウ</t>
    </rPh>
    <phoneticPr fontId="3"/>
  </si>
  <si>
    <t>一日ほ場作業量</t>
    <rPh sb="0" eb="2">
      <t>イチニチ</t>
    </rPh>
    <rPh sb="3" eb="4">
      <t>ジョウ</t>
    </rPh>
    <rPh sb="4" eb="6">
      <t>サギョウ</t>
    </rPh>
    <rPh sb="6" eb="7">
      <t>リョウ</t>
    </rPh>
    <phoneticPr fontId="3"/>
  </si>
  <si>
    <t>実作業時間</t>
    <rPh sb="0" eb="1">
      <t>ジツ</t>
    </rPh>
    <rPh sb="1" eb="3">
      <t>サギョウ</t>
    </rPh>
    <rPh sb="3" eb="5">
      <t>ジカン</t>
    </rPh>
    <phoneticPr fontId="3"/>
  </si>
  <si>
    <t>⑥１日の作業時間</t>
    <rPh sb="1" eb="3">
      <t>イチニチ</t>
    </rPh>
    <rPh sb="4" eb="6">
      <t>サギョウ</t>
    </rPh>
    <rPh sb="6" eb="8">
      <t>ジカン</t>
    </rPh>
    <phoneticPr fontId="3"/>
  </si>
  <si>
    <t>時間</t>
    <rPh sb="0" eb="2">
      <t>ジカン</t>
    </rPh>
    <phoneticPr fontId="3"/>
  </si>
  <si>
    <t>⑦実作業率</t>
    <rPh sb="1" eb="2">
      <t>ジツ</t>
    </rPh>
    <rPh sb="2" eb="4">
      <t>サギョウ</t>
    </rPh>
    <rPh sb="4" eb="5">
      <t>リツ</t>
    </rPh>
    <phoneticPr fontId="3"/>
  </si>
  <si>
    <t>⑧1日のほ場作業量　⑥×⑦</t>
    <rPh sb="2" eb="3">
      <t>ニチ</t>
    </rPh>
    <rPh sb="5" eb="6">
      <t>ジョウ</t>
    </rPh>
    <rPh sb="6" eb="8">
      <t>サギョウ</t>
    </rPh>
    <rPh sb="8" eb="9">
      <t>リョウ</t>
    </rPh>
    <phoneticPr fontId="3"/>
  </si>
  <si>
    <t>ha/日</t>
    <rPh sb="3" eb="4">
      <t>ニチ</t>
    </rPh>
    <phoneticPr fontId="3"/>
  </si>
  <si>
    <t>作業可能日数</t>
    <rPh sb="0" eb="2">
      <t>サギョウ</t>
    </rPh>
    <rPh sb="2" eb="4">
      <t>カノウ</t>
    </rPh>
    <rPh sb="4" eb="6">
      <t>ニッスウ</t>
    </rPh>
    <phoneticPr fontId="3"/>
  </si>
  <si>
    <t>⑩作業時期</t>
    <rPh sb="1" eb="3">
      <t>サギョウ</t>
    </rPh>
    <rPh sb="3" eb="5">
      <t>ジキ</t>
    </rPh>
    <phoneticPr fontId="3"/>
  </si>
  <si>
    <t>月</t>
    <rPh sb="0" eb="1">
      <t>ツキ</t>
    </rPh>
    <phoneticPr fontId="3"/>
  </si>
  <si>
    <t>⑪⑩の日数</t>
    <rPh sb="3" eb="5">
      <t>ニッスウ</t>
    </rPh>
    <phoneticPr fontId="3"/>
  </si>
  <si>
    <t>日</t>
    <rPh sb="0" eb="1">
      <t>ニチ</t>
    </rPh>
    <phoneticPr fontId="3"/>
  </si>
  <si>
    <t>⑫作業可能日数率</t>
    <rPh sb="1" eb="3">
      <t>サギョウ</t>
    </rPh>
    <rPh sb="3" eb="5">
      <t>カノウ</t>
    </rPh>
    <rPh sb="5" eb="7">
      <t>ニッスウ</t>
    </rPh>
    <rPh sb="7" eb="8">
      <t>リツ</t>
    </rPh>
    <phoneticPr fontId="3"/>
  </si>
  <si>
    <t>⑭作業回数</t>
    <rPh sb="1" eb="3">
      <t>サギョウ</t>
    </rPh>
    <rPh sb="3" eb="5">
      <t>カイスウ</t>
    </rPh>
    <phoneticPr fontId="3"/>
  </si>
  <si>
    <t>回</t>
    <rPh sb="0" eb="1">
      <t>カイ</t>
    </rPh>
    <phoneticPr fontId="3"/>
  </si>
  <si>
    <t>⑮１台当たりの負担面積　⑨×⑬×⑭</t>
    <rPh sb="2" eb="3">
      <t>ダイ</t>
    </rPh>
    <rPh sb="3" eb="4">
      <t>ア</t>
    </rPh>
    <rPh sb="7" eb="9">
      <t>フタン</t>
    </rPh>
    <rPh sb="9" eb="11">
      <t>メンセキ</t>
    </rPh>
    <phoneticPr fontId="3"/>
  </si>
  <si>
    <t>ha</t>
  </si>
  <si>
    <t>栽培計画</t>
    <rPh sb="0" eb="2">
      <t>サイバイ</t>
    </rPh>
    <rPh sb="2" eb="4">
      <t>ケイカク</t>
    </rPh>
    <phoneticPr fontId="3"/>
  </si>
  <si>
    <t>⑯受益区域の面積</t>
    <rPh sb="1" eb="3">
      <t>ジュエキ</t>
    </rPh>
    <rPh sb="3" eb="5">
      <t>クイキ</t>
    </rPh>
    <rPh sb="6" eb="8">
      <t>メンセキ</t>
    </rPh>
    <phoneticPr fontId="3"/>
  </si>
  <si>
    <t>⑰既存機械で対応する面積</t>
    <rPh sb="1" eb="3">
      <t>キゾン</t>
    </rPh>
    <rPh sb="3" eb="5">
      <t>キカイ</t>
    </rPh>
    <rPh sb="6" eb="8">
      <t>タイオウ</t>
    </rPh>
    <rPh sb="10" eb="12">
      <t>メンセキ</t>
    </rPh>
    <phoneticPr fontId="3"/>
  </si>
  <si>
    <t>⑱導入機械受益面積　⑯－⑰</t>
    <rPh sb="1" eb="3">
      <t>ドウニュウ</t>
    </rPh>
    <rPh sb="3" eb="5">
      <t>キカイ</t>
    </rPh>
    <rPh sb="5" eb="7">
      <t>ジュエキ</t>
    </rPh>
    <rPh sb="7" eb="9">
      <t>メンセキ</t>
    </rPh>
    <phoneticPr fontId="3"/>
  </si>
  <si>
    <t>⑲必要機械台数　⑱÷⑮</t>
    <rPh sb="1" eb="3">
      <t>ヒツヨウ</t>
    </rPh>
    <rPh sb="3" eb="5">
      <t>キカイ</t>
    </rPh>
    <rPh sb="5" eb="7">
      <t>ダイスウ</t>
    </rPh>
    <phoneticPr fontId="3"/>
  </si>
  <si>
    <t>台</t>
    <rPh sb="0" eb="1">
      <t>ダイ</t>
    </rPh>
    <phoneticPr fontId="3"/>
  </si>
  <si>
    <t>備　　　　　　考</t>
    <rPh sb="0" eb="1">
      <t>ソナエ</t>
    </rPh>
    <rPh sb="7" eb="8">
      <t>コウ</t>
    </rPh>
    <phoneticPr fontId="3"/>
  </si>
  <si>
    <t>⑨1日のほ場作業量　⑤×⑧</t>
    <rPh sb="2" eb="3">
      <t>ニチ</t>
    </rPh>
    <rPh sb="5" eb="6">
      <t>ジョウ</t>
    </rPh>
    <rPh sb="6" eb="8">
      <t>サギョウ</t>
    </rPh>
    <rPh sb="8" eb="9">
      <t>リョウ</t>
    </rPh>
    <phoneticPr fontId="3"/>
  </si>
  <si>
    <r>
      <t>⑬作業可能日数</t>
    </r>
    <r>
      <rPr>
        <strike/>
        <sz val="11"/>
        <rFont val="ＭＳ Ｐゴシック"/>
        <family val="3"/>
        <charset val="128"/>
      </rPr>
      <t>率</t>
    </r>
    <r>
      <rPr>
        <sz val="11"/>
        <rFont val="ＭＳ Ｐゴシック"/>
        <family val="3"/>
        <charset val="128"/>
      </rPr>
      <t>　⑪×⑫</t>
    </r>
    <rPh sb="1" eb="3">
      <t>サギョウ</t>
    </rPh>
    <rPh sb="3" eb="5">
      <t>カノウ</t>
    </rPh>
    <rPh sb="5" eb="7">
      <t>ニッスウ</t>
    </rPh>
    <rPh sb="7" eb="8">
      <t>リツ</t>
    </rPh>
    <phoneticPr fontId="3"/>
  </si>
  <si>
    <t>施設及び機械名</t>
    <rPh sb="0" eb="2">
      <t>シセツ</t>
    </rPh>
    <rPh sb="2" eb="3">
      <t>オヨ</t>
    </rPh>
    <rPh sb="4" eb="6">
      <t>キカイ</t>
    </rPh>
    <rPh sb="6" eb="7">
      <t>サクナ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</si>
</sst>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);[Red]\(#,##0.00\)"/>
    <numFmt numFmtId="177" formatCode="#,##0_);[Red]\(#,##0\)"/>
    <numFmt numFmtId="178" formatCode="#,##0.0_);[Red]\(#,##0.0\)"/>
    <numFmt numFmtId="179" formatCode="0_);[Red]\(0\)"/>
    <numFmt numFmtId="180" formatCode="#,##0.0_ "/>
    <numFmt numFmtId="181" formatCode="#,##0.000_);[Red]\(#,##0.00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4" fillId="0" borderId="2" xfId="1" applyFont="1" applyBorder="1">
      <alignment vertical="center"/>
    </xf>
    <xf numFmtId="176" fontId="4" fillId="0" borderId="3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9" fontId="4" fillId="0" borderId="5" xfId="1" applyNumberFormat="1" applyFont="1" applyBorder="1" applyAlignment="1">
      <alignment horizontal="left" vertical="center"/>
    </xf>
    <xf numFmtId="0" fontId="6" fillId="0" borderId="2" xfId="1" applyFont="1" applyBorder="1">
      <alignment vertical="center"/>
    </xf>
    <xf numFmtId="0" fontId="8" fillId="0" borderId="2" xfId="1" applyFont="1" applyBorder="1" applyAlignment="1">
      <alignment vertical="center" wrapText="1"/>
    </xf>
    <xf numFmtId="0" fontId="4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4" fillId="0" borderId="5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indent="1"/>
    </xf>
    <xf numFmtId="0" fontId="4" fillId="0" borderId="3" xfId="1" applyFont="1" applyBorder="1" applyAlignment="1">
      <alignment horizontal="left" vertical="center" wrapText="1" indent="1"/>
    </xf>
    <xf numFmtId="0" fontId="4" fillId="0" borderId="4" xfId="1" applyFont="1" applyBorder="1" applyAlignment="1">
      <alignment horizontal="left" vertical="center" indent="1"/>
    </xf>
    <xf numFmtId="0" fontId="4" fillId="0" borderId="5" xfId="1" applyFont="1" applyBorder="1" applyAlignment="1">
      <alignment horizontal="left" vertical="center" indent="1"/>
    </xf>
    <xf numFmtId="0" fontId="5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indent="1"/>
    </xf>
    <xf numFmtId="0" fontId="4" fillId="0" borderId="6" xfId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vertical="center" textRotation="255"/>
    </xf>
    <xf numFmtId="0" fontId="4" fillId="0" borderId="3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180" fontId="8" fillId="0" borderId="3" xfId="1" applyNumberFormat="1" applyFont="1" applyBorder="1" applyAlignment="1">
      <alignment horizontal="left" vertical="top" wrapText="1"/>
    </xf>
    <xf numFmtId="180" fontId="8" fillId="0" borderId="4" xfId="1" applyNumberFormat="1" applyFont="1" applyBorder="1" applyAlignment="1">
      <alignment horizontal="left" vertical="top"/>
    </xf>
    <xf numFmtId="180" fontId="8" fillId="0" borderId="5" xfId="1" applyNumberFormat="1" applyFont="1" applyBorder="1" applyAlignment="1">
      <alignment horizontal="left" vertical="top"/>
    </xf>
    <xf numFmtId="181" fontId="4" fillId="2" borderId="3" xfId="1" applyNumberFormat="1" applyFont="1" applyFill="1" applyBorder="1" applyAlignment="1">
      <alignment horizontal="right" vertical="center"/>
    </xf>
    <xf numFmtId="177" fontId="4" fillId="2" borderId="3" xfId="1" applyNumberFormat="1" applyFont="1" applyFill="1" applyBorder="1" applyAlignment="1">
      <alignment horizontal="right" vertical="center"/>
    </xf>
    <xf numFmtId="178" fontId="4" fillId="2" borderId="3" xfId="1" applyNumberFormat="1" applyFont="1" applyFill="1" applyBorder="1" applyAlignment="1">
      <alignment horizontal="right" vertical="center"/>
    </xf>
    <xf numFmtId="179" fontId="4" fillId="2" borderId="3" xfId="1" applyNumberFormat="1" applyFont="1" applyFill="1" applyBorder="1" applyAlignment="1">
      <alignment horizontal="right" vertical="center"/>
    </xf>
    <xf numFmtId="176" fontId="4" fillId="2" borderId="3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view="pageBreakPreview" topLeftCell="A18" zoomScale="130" zoomScaleNormal="100" zoomScaleSheetLayoutView="130" workbookViewId="0">
      <selection activeCell="F31" sqref="F31"/>
    </sheetView>
  </sheetViews>
  <sheetFormatPr defaultColWidth="9" defaultRowHeight="13.5" x14ac:dyDescent="0.4"/>
  <cols>
    <col min="1" max="2" width="4.625" style="1" customWidth="1"/>
    <col min="3" max="3" width="25.125" style="1" customWidth="1"/>
    <col min="4" max="5" width="9.375" style="1" customWidth="1"/>
    <col min="6" max="6" width="33.75" style="1" customWidth="1"/>
    <col min="7" max="16384" width="9" style="1"/>
  </cols>
  <sheetData>
    <row r="1" spans="1:6" x14ac:dyDescent="0.4">
      <c r="F1" s="11"/>
    </row>
    <row r="2" spans="1:6" ht="30" customHeight="1" x14ac:dyDescent="0.4">
      <c r="A2" s="19" t="s">
        <v>0</v>
      </c>
      <c r="B2" s="19"/>
      <c r="C2" s="19"/>
      <c r="D2" s="19"/>
      <c r="E2" s="19"/>
      <c r="F2" s="19"/>
    </row>
    <row r="3" spans="1:6" s="2" customFormat="1" ht="41.25" customHeight="1" x14ac:dyDescent="0.4">
      <c r="A3" s="15" t="s">
        <v>42</v>
      </c>
      <c r="B3" s="15"/>
      <c r="C3" s="15"/>
      <c r="D3" s="20"/>
      <c r="E3" s="17"/>
      <c r="F3" s="18"/>
    </row>
    <row r="4" spans="1:6" s="2" customFormat="1" ht="30" customHeight="1" x14ac:dyDescent="0.4">
      <c r="A4" s="15" t="s">
        <v>1</v>
      </c>
      <c r="B4" s="15"/>
      <c r="C4" s="15"/>
      <c r="D4" s="20"/>
      <c r="E4" s="17"/>
      <c r="F4" s="18"/>
    </row>
    <row r="5" spans="1:6" s="2" customFormat="1" ht="39.75" customHeight="1" x14ac:dyDescent="0.4">
      <c r="A5" s="15" t="s">
        <v>2</v>
      </c>
      <c r="B5" s="15"/>
      <c r="C5" s="15"/>
      <c r="D5" s="16"/>
      <c r="E5" s="17"/>
      <c r="F5" s="18"/>
    </row>
    <row r="6" spans="1:6" s="2" customFormat="1" ht="30" customHeight="1" x14ac:dyDescent="0.4">
      <c r="A6" s="21"/>
      <c r="B6" s="21"/>
      <c r="C6" s="21"/>
      <c r="D6" s="22" t="s">
        <v>3</v>
      </c>
      <c r="E6" s="23"/>
      <c r="F6" s="14" t="s">
        <v>4</v>
      </c>
    </row>
    <row r="7" spans="1:6" s="2" customFormat="1" ht="30" customHeight="1" x14ac:dyDescent="0.4">
      <c r="A7" s="24" t="s">
        <v>5</v>
      </c>
      <c r="B7" s="24" t="s">
        <v>6</v>
      </c>
      <c r="C7" s="3" t="s">
        <v>7</v>
      </c>
      <c r="D7" s="33"/>
      <c r="E7" s="5" t="s">
        <v>8</v>
      </c>
      <c r="F7" s="6"/>
    </row>
    <row r="8" spans="1:6" s="2" customFormat="1" ht="44.25" customHeight="1" x14ac:dyDescent="0.4">
      <c r="A8" s="24"/>
      <c r="B8" s="24"/>
      <c r="C8" s="3" t="s">
        <v>9</v>
      </c>
      <c r="D8" s="33"/>
      <c r="E8" s="5" t="s">
        <v>10</v>
      </c>
      <c r="F8" s="6"/>
    </row>
    <row r="9" spans="1:6" s="2" customFormat="1" ht="37.5" customHeight="1" x14ac:dyDescent="0.4">
      <c r="A9" s="24"/>
      <c r="B9" s="24"/>
      <c r="C9" s="3" t="s">
        <v>11</v>
      </c>
      <c r="D9" s="4">
        <f>ROUNDDOWN(D8*D7/10,2)</f>
        <v>0</v>
      </c>
      <c r="E9" s="5" t="s">
        <v>12</v>
      </c>
      <c r="F9" s="7"/>
    </row>
    <row r="10" spans="1:6" s="2" customFormat="1" ht="37.5" customHeight="1" x14ac:dyDescent="0.4">
      <c r="A10" s="24"/>
      <c r="B10" s="25" t="s">
        <v>13</v>
      </c>
      <c r="C10" s="26"/>
      <c r="D10" s="34"/>
      <c r="E10" s="8" t="s">
        <v>14</v>
      </c>
      <c r="F10" s="6"/>
    </row>
    <row r="11" spans="1:6" s="2" customFormat="1" ht="30" customHeight="1" x14ac:dyDescent="0.4">
      <c r="A11" s="24"/>
      <c r="B11" s="25" t="s">
        <v>15</v>
      </c>
      <c r="C11" s="26"/>
      <c r="D11" s="4">
        <f>ROUNDDOWN(D9*D10/100,2)</f>
        <v>0</v>
      </c>
      <c r="E11" s="5" t="s">
        <v>12</v>
      </c>
      <c r="F11" s="9"/>
    </row>
    <row r="12" spans="1:6" s="2" customFormat="1" ht="39.75" customHeight="1" x14ac:dyDescent="0.4">
      <c r="A12" s="24" t="s">
        <v>16</v>
      </c>
      <c r="B12" s="24" t="s">
        <v>17</v>
      </c>
      <c r="C12" s="3" t="s">
        <v>18</v>
      </c>
      <c r="D12" s="35"/>
      <c r="E12" s="5" t="s">
        <v>19</v>
      </c>
      <c r="F12" s="10"/>
    </row>
    <row r="13" spans="1:6" s="2" customFormat="1" ht="30" customHeight="1" x14ac:dyDescent="0.4">
      <c r="A13" s="24"/>
      <c r="B13" s="24"/>
      <c r="C13" s="3" t="s">
        <v>20</v>
      </c>
      <c r="D13" s="34"/>
      <c r="E13" s="8" t="s">
        <v>14</v>
      </c>
      <c r="F13" s="6"/>
    </row>
    <row r="14" spans="1:6" s="2" customFormat="1" ht="30" customHeight="1" x14ac:dyDescent="0.4">
      <c r="A14" s="24"/>
      <c r="B14" s="24"/>
      <c r="C14" s="3" t="s">
        <v>21</v>
      </c>
      <c r="D14" s="4">
        <f>ROUNDDOWN(D12*D13%,2)</f>
        <v>0</v>
      </c>
      <c r="E14" s="5" t="s">
        <v>19</v>
      </c>
      <c r="F14" s="9"/>
    </row>
    <row r="15" spans="1:6" s="2" customFormat="1" ht="30" customHeight="1" x14ac:dyDescent="0.4">
      <c r="A15" s="24"/>
      <c r="B15" s="25" t="s">
        <v>40</v>
      </c>
      <c r="C15" s="26"/>
      <c r="D15" s="4">
        <f>ROUNDDOWN(D11*D14,2)</f>
        <v>0</v>
      </c>
      <c r="E15" s="5" t="s">
        <v>22</v>
      </c>
      <c r="F15" s="9"/>
    </row>
    <row r="16" spans="1:6" s="2" customFormat="1" ht="30" customHeight="1" x14ac:dyDescent="0.4">
      <c r="A16" s="24" t="s">
        <v>23</v>
      </c>
      <c r="B16" s="25" t="s">
        <v>24</v>
      </c>
      <c r="C16" s="26"/>
      <c r="D16" s="36"/>
      <c r="E16" s="13" t="s">
        <v>25</v>
      </c>
      <c r="F16" s="6"/>
    </row>
    <row r="17" spans="1:7" s="2" customFormat="1" ht="39.75" customHeight="1" x14ac:dyDescent="0.4">
      <c r="A17" s="27"/>
      <c r="B17" s="25" t="s">
        <v>26</v>
      </c>
      <c r="C17" s="26"/>
      <c r="D17" s="36"/>
      <c r="E17" s="5" t="s">
        <v>27</v>
      </c>
      <c r="F17" s="6"/>
      <c r="G17" s="12"/>
    </row>
    <row r="18" spans="1:7" s="2" customFormat="1" ht="51.75" customHeight="1" x14ac:dyDescent="0.4">
      <c r="A18" s="27"/>
      <c r="B18" s="25" t="s">
        <v>28</v>
      </c>
      <c r="C18" s="26"/>
      <c r="D18" s="35"/>
      <c r="E18" s="8" t="s">
        <v>14</v>
      </c>
      <c r="F18" s="6"/>
    </row>
    <row r="19" spans="1:7" s="2" customFormat="1" ht="30" customHeight="1" x14ac:dyDescent="0.4">
      <c r="A19" s="27"/>
      <c r="B19" s="25" t="s">
        <v>41</v>
      </c>
      <c r="C19" s="26"/>
      <c r="D19" s="4">
        <f>ROUNDDOWN(D17*D18%,2)</f>
        <v>0</v>
      </c>
      <c r="E19" s="5" t="s">
        <v>27</v>
      </c>
      <c r="F19" s="9"/>
    </row>
    <row r="20" spans="1:7" s="2" customFormat="1" ht="30" customHeight="1" x14ac:dyDescent="0.4">
      <c r="A20" s="25" t="s">
        <v>29</v>
      </c>
      <c r="B20" s="28"/>
      <c r="C20" s="26"/>
      <c r="D20" s="34"/>
      <c r="E20" s="5" t="s">
        <v>30</v>
      </c>
      <c r="F20" s="9"/>
    </row>
    <row r="21" spans="1:7" s="2" customFormat="1" ht="30" customHeight="1" x14ac:dyDescent="0.4">
      <c r="A21" s="25" t="s">
        <v>31</v>
      </c>
      <c r="B21" s="28"/>
      <c r="C21" s="26"/>
      <c r="D21" s="4">
        <f>ROUNDDOWN(D15*D19*D20,2)</f>
        <v>0</v>
      </c>
      <c r="E21" s="5" t="s">
        <v>32</v>
      </c>
      <c r="F21" s="9"/>
    </row>
    <row r="22" spans="1:7" s="2" customFormat="1" ht="30" customHeight="1" x14ac:dyDescent="0.4">
      <c r="A22" s="24" t="s">
        <v>33</v>
      </c>
      <c r="B22" s="25" t="s">
        <v>34</v>
      </c>
      <c r="C22" s="26"/>
      <c r="D22" s="37"/>
      <c r="E22" s="5" t="s">
        <v>32</v>
      </c>
      <c r="F22" s="6"/>
    </row>
    <row r="23" spans="1:7" s="2" customFormat="1" ht="30" customHeight="1" x14ac:dyDescent="0.4">
      <c r="A23" s="24"/>
      <c r="B23" s="25" t="s">
        <v>35</v>
      </c>
      <c r="C23" s="26"/>
      <c r="D23" s="37"/>
      <c r="E23" s="5" t="s">
        <v>32</v>
      </c>
      <c r="F23" s="9"/>
    </row>
    <row r="24" spans="1:7" s="2" customFormat="1" ht="30" customHeight="1" x14ac:dyDescent="0.4">
      <c r="A24" s="24"/>
      <c r="B24" s="25" t="s">
        <v>36</v>
      </c>
      <c r="C24" s="26"/>
      <c r="D24" s="4">
        <f>D22-D23</f>
        <v>0</v>
      </c>
      <c r="E24" s="5" t="s">
        <v>32</v>
      </c>
      <c r="F24" s="9"/>
    </row>
    <row r="25" spans="1:7" s="2" customFormat="1" ht="30" customHeight="1" x14ac:dyDescent="0.4">
      <c r="A25" s="25" t="s">
        <v>37</v>
      </c>
      <c r="B25" s="28"/>
      <c r="C25" s="26"/>
      <c r="D25" s="4" t="e">
        <f>ROUNDDOWN(D24/D21,2)</f>
        <v>#DIV/0!</v>
      </c>
      <c r="E25" s="5" t="s">
        <v>38</v>
      </c>
      <c r="F25" s="9"/>
      <c r="G25" s="12"/>
    </row>
    <row r="26" spans="1:7" s="2" customFormat="1" ht="30" customHeight="1" x14ac:dyDescent="0.4">
      <c r="A26" s="29" t="s">
        <v>39</v>
      </c>
      <c r="B26" s="29"/>
      <c r="C26" s="29"/>
      <c r="D26" s="30"/>
      <c r="E26" s="31"/>
      <c r="F26" s="32"/>
      <c r="G26" s="12"/>
    </row>
  </sheetData>
  <mergeCells count="30">
    <mergeCell ref="A25:C25"/>
    <mergeCell ref="A26:C26"/>
    <mergeCell ref="D26:F26"/>
    <mergeCell ref="A20:C20"/>
    <mergeCell ref="A21:C21"/>
    <mergeCell ref="A22:A24"/>
    <mergeCell ref="B22:C22"/>
    <mergeCell ref="B23:C23"/>
    <mergeCell ref="B24:C24"/>
    <mergeCell ref="B15:C15"/>
    <mergeCell ref="A16:A19"/>
    <mergeCell ref="B16:C16"/>
    <mergeCell ref="B17:C17"/>
    <mergeCell ref="B18:C18"/>
    <mergeCell ref="B19:C19"/>
    <mergeCell ref="A5:C5"/>
    <mergeCell ref="D5:F5"/>
    <mergeCell ref="A2:F2"/>
    <mergeCell ref="A3:C3"/>
    <mergeCell ref="D3:F3"/>
    <mergeCell ref="A4:C4"/>
    <mergeCell ref="D4:F4"/>
    <mergeCell ref="A6:C6"/>
    <mergeCell ref="D6:E6"/>
    <mergeCell ref="A7:A11"/>
    <mergeCell ref="B7:B9"/>
    <mergeCell ref="B10:C10"/>
    <mergeCell ref="B11:C11"/>
    <mergeCell ref="A12:A15"/>
    <mergeCell ref="B12:B14"/>
  </mergeCells>
  <phoneticPr fontId="2"/>
  <printOptions horizontalCentered="1"/>
  <pageMargins left="0.78740157480314965" right="0.78740157480314965" top="0.98425196850393704" bottom="0.78740157480314965" header="0.31496062992125984" footer="0.31496062992125984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</vt:lpstr>
      <vt:lpstr>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羽島市</dc:creator>
  <cp:lastModifiedBy>藤後　彰太</cp:lastModifiedBy>
  <cp:lastPrinted>2026-03-24T06:12:44Z</cp:lastPrinted>
  <dcterms:created xsi:type="dcterms:W3CDTF">2022-11-14T08:48:59Z</dcterms:created>
  <dcterms:modified xsi:type="dcterms:W3CDTF">2026-03-24T06:15:10Z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2024-02-01T01:19:49Z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5200bd9c-5593-4616-99ce-f6c5a2c8c9a8</vt:lpwstr>
  </property>
  <property fmtid="{D5CDD505-2E9C-101B-9397-08002B2CF9AE}" pid="8" name="MSIP_Label_defa4170-0d19-0005-0004-bc88714345d2_ContentBits">
    <vt:lpwstr>0</vt:lpwstr>
  </property>
</Properties>
</file>